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0ACBBCD3-C660-4478-B200-E1AE8BE4AC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8.1. Đất ở tại nông thôn" sheetId="16" r:id="rId1"/>
    <sheet name="38.2. Đất TMDV tại nông thôn" sheetId="14" r:id="rId2"/>
    <sheet name="38.3. Đất SXPNN tại nông thôn" sheetId="18" r:id="rId3"/>
    <sheet name="38.4. Đất NN" sheetId="15" r:id="rId4"/>
  </sheets>
  <definedNames>
    <definedName name="_xlnm.Print_Titles" localSheetId="0">'38.1. Đất ở tại nông thôn'!$7:$8</definedName>
    <definedName name="_xlnm.Print_Titles" localSheetId="1">'38.2. Đất TMDV tại nông thôn'!$7:$8</definedName>
    <definedName name="_xlnm.Print_Titles" localSheetId="2">'38.3. Đất SXPNN tại nông thôn'!$7:$8</definedName>
    <definedName name="_xlnm.Print_Area" localSheetId="0">'38.1. Đất ở tại nông thôn'!$A$1:$H$24</definedName>
    <definedName name="_xlnm.Print_Area" localSheetId="1">'38.2. Đất TMDV tại nông thôn'!$A$1:$H$24</definedName>
    <definedName name="_xlnm.Print_Area" localSheetId="2">'38.3. Đất SXPNN tại nông thôn'!$A$1:$H$24</definedName>
    <definedName name="_xlnm.Print_Area" localSheetId="3">'38.4.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8" l="1"/>
  <c r="E24" i="14"/>
  <c r="E21" i="18"/>
  <c r="H21" i="18" s="1"/>
  <c r="E20" i="18"/>
  <c r="H20" i="18" s="1"/>
  <c r="E18" i="18"/>
  <c r="H18" i="18" s="1"/>
  <c r="E17" i="18"/>
  <c r="H17" i="18" s="1"/>
  <c r="E16" i="18"/>
  <c r="H16" i="18" s="1"/>
  <c r="E14" i="18"/>
  <c r="H14" i="18" s="1"/>
  <c r="E13" i="18"/>
  <c r="H13" i="18" s="1"/>
  <c r="E12" i="18"/>
  <c r="G12" i="18" s="1"/>
  <c r="E11" i="18"/>
  <c r="H11" i="18" s="1"/>
  <c r="E21" i="14"/>
  <c r="G21" i="14" s="1"/>
  <c r="E20" i="14"/>
  <c r="G20" i="14" s="1"/>
  <c r="E18" i="14"/>
  <c r="H18" i="14" s="1"/>
  <c r="E17" i="14"/>
  <c r="H17" i="14" s="1"/>
  <c r="E16" i="14"/>
  <c r="F16" i="14" s="1"/>
  <c r="E14" i="14"/>
  <c r="F14" i="14" s="1"/>
  <c r="E13" i="14"/>
  <c r="H13" i="14" s="1"/>
  <c r="E12" i="14"/>
  <c r="G12" i="14" s="1"/>
  <c r="E11" i="14"/>
  <c r="G11" i="14" s="1"/>
  <c r="H20" i="16"/>
  <c r="G20" i="16"/>
  <c r="F20" i="16"/>
  <c r="H11" i="14" l="1"/>
  <c r="H12" i="14"/>
  <c r="F12" i="18"/>
  <c r="H12" i="18"/>
  <c r="F16" i="18"/>
  <c r="F17" i="18"/>
  <c r="G17" i="18"/>
  <c r="F12" i="14"/>
  <c r="F20" i="18"/>
  <c r="F18" i="14"/>
  <c r="F21" i="18"/>
  <c r="F20" i="14"/>
  <c r="G21" i="18"/>
  <c r="G16" i="14"/>
  <c r="H16" i="14"/>
  <c r="F13" i="18"/>
  <c r="F18" i="18"/>
  <c r="G13" i="18"/>
  <c r="G18" i="18"/>
  <c r="H21" i="14"/>
  <c r="F14" i="18"/>
  <c r="G14" i="18"/>
  <c r="G20" i="18"/>
  <c r="F17" i="14"/>
  <c r="F11" i="18"/>
  <c r="F13" i="14"/>
  <c r="G11" i="18"/>
  <c r="G16" i="18"/>
  <c r="G13" i="14"/>
  <c r="G14" i="14"/>
  <c r="H14" i="14"/>
  <c r="G18" i="14"/>
  <c r="H20" i="14"/>
  <c r="F11" i="14"/>
  <c r="G17" i="14"/>
  <c r="F21" i="14"/>
  <c r="H21" i="16" l="1"/>
  <c r="G21" i="16"/>
  <c r="F21" i="16"/>
  <c r="H18" i="16"/>
  <c r="G18" i="16"/>
  <c r="F18" i="16"/>
  <c r="H17" i="16"/>
  <c r="G17" i="16"/>
  <c r="F17" i="16"/>
  <c r="H16" i="16"/>
  <c r="G16" i="16"/>
  <c r="F16" i="16"/>
  <c r="H14" i="16"/>
  <c r="G14" i="16"/>
  <c r="F14" i="16"/>
  <c r="H13" i="16"/>
  <c r="G13" i="16"/>
  <c r="F13" i="16"/>
  <c r="H12" i="16"/>
  <c r="G12" i="16"/>
  <c r="F12" i="16"/>
  <c r="H11" i="16"/>
  <c r="G11" i="16"/>
  <c r="F11" i="16"/>
  <c r="E10" i="14" l="1"/>
  <c r="E10" i="18" l="1"/>
  <c r="G10" i="18" s="1"/>
  <c r="F10" i="14"/>
  <c r="H10" i="16"/>
  <c r="G10" i="16"/>
  <c r="F10" i="16"/>
  <c r="H10" i="18" l="1"/>
  <c r="F10" i="18"/>
  <c r="G10" i="14"/>
  <c r="H10" i="14"/>
  <c r="B44" i="15" l="1"/>
  <c r="B43" i="15" l="1"/>
  <c r="B42" i="15"/>
  <c r="A42" i="15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A43" i="15" l="1"/>
  <c r="A44" i="15"/>
</calcChain>
</file>

<file path=xl/sharedStrings.xml><?xml version="1.0" encoding="utf-8"?>
<sst xmlns="http://schemas.openxmlformats.org/spreadsheetml/2006/main" count="224" uniqueCount="77">
  <si>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</si>
  <si>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</si>
  <si>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</si>
  <si>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</si>
  <si>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</si>
  <si>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</si>
  <si>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</si>
  <si>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</si>
  <si>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</si>
  <si>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</si>
  <si>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</si>
  <si>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</si>
  <si>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</si>
  <si>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</si>
  <si>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</si>
  <si>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</si>
  <si>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</si>
  <si>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</si>
  <si>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</si>
  <si>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</si>
  <si>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</si>
  <si>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</si>
  <si>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</si>
  <si>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</si>
  <si>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</si>
  <si>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</si>
  <si>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</si>
  <si>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</si>
  <si>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38. Xã Xuân Dương</t>
  </si>
  <si>
    <t>BẢNG 38.1: BẢNG GIÁ ĐẤT Ở TẠI NÔNG THÔN</t>
  </si>
  <si>
    <t>BẢNG 38.2: BẢNG GIÁ ĐẤT THƯƠNG MẠI, DỊCH VỤ TẠI NÔNG THÔN</t>
  </si>
  <si>
    <t>BẢNG 38.4: BẢNG GIÁ ĐẤT NÔNG NGHIỆP</t>
  </si>
  <si>
    <t>Đường Na Dương - Xuân Dương</t>
  </si>
  <si>
    <t>Đường Na Dương - Xuân Dương: Đoạn 2</t>
  </si>
  <si>
    <t>Đoạn từ trụ sở UBND mới Xã Nam Quan 500 m về 2 phía</t>
  </si>
  <si>
    <t>Đường Na Dương - Xuân Dương: Đoạn 3</t>
  </si>
  <si>
    <t>Km7+600 (tiếp giáp Đông Quan)</t>
  </si>
  <si>
    <t>Điểm cách trụ sở UBND mới Xã Nam Quan 501m (về phía Đông Quan)</t>
  </si>
  <si>
    <t>Đường Na Dương - Xuân Dương: Đoạn 4</t>
  </si>
  <si>
    <t>Cách UBND mới Xã Nam Quan 500m về phía Xuân Dương</t>
  </si>
  <si>
    <t>Hết địa phận Xã Nam Quan)</t>
  </si>
  <si>
    <t>Đường Na Dương - Xuân Dương: Đoạn 5</t>
  </si>
  <si>
    <t>Đoạn cách trụ sở UBND Xã Xuân Dương 500 m về 2 phía cả tuyến cũ và tuyến mới</t>
  </si>
  <si>
    <t>Đường Na Dương - Xuân Dương: Đoạn 7</t>
  </si>
  <si>
    <t>Cách UBND Xã Xuân Dương 501m về phía Sa Lý, Bắc Giang</t>
  </si>
  <si>
    <t>Hết địa phận Xã Xuân Dương</t>
  </si>
  <si>
    <t>Đường Xã Ái Quốc - Thái Bình</t>
  </si>
  <si>
    <t>Đoạn cách UBND Xã Ái Quốc mới</t>
  </si>
  <si>
    <t>Đường rẽ vào nhà ông Đặng Văn Quang thôn Khuổi Lợi</t>
  </si>
  <si>
    <t>Đường xã Ái Quốc - Xuân Dương (Sửa thành: Đường huyện DH35)</t>
  </si>
  <si>
    <t>UBND Xã Ái Quốc mới</t>
  </si>
  <si>
    <t>Cầu Song Tài</t>
  </si>
  <si>
    <t>Đường Xã Ái Quốc - Lợi Bác:</t>
  </si>
  <si>
    <t>Ngã 3 thôn Khuổi Thướn</t>
  </si>
  <si>
    <t>Hết địa phận Xã Ái Quốc</t>
  </si>
  <si>
    <t>Đường huyện DH35: Ái Quốc - Xuân Dương - Lợi Bác:</t>
  </si>
  <si>
    <t>Đoạn từ thôn Pò Đồn ( giáp tỉnh lộ 248)</t>
  </si>
  <si>
    <t>Đường Na Dương - Xuân dương</t>
  </si>
  <si>
    <t>Đoạn từ hết địa phận Nam Quan</t>
  </si>
  <si>
    <t>Cách UBND Xã Xuân Dương mới 500m</t>
  </si>
  <si>
    <t>Xã Nam Quan cũ</t>
  </si>
  <si>
    <t>Xã Ái Quốc cũ</t>
  </si>
  <si>
    <t>Xã Xuân Dương cũ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</si>
  <si>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</si>
  <si>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</si>
  <si>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</si>
  <si>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</si>
  <si>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</si>
  <si>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</si>
  <si>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</si>
  <si>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</si>
  <si>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</si>
  <si>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</si>
  <si>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Xã Nam Quan, xã Ái Quốc, xã Xuân Dương cũ</t>
  </si>
  <si>
    <t>Giá đất thương mại, dịch vụ</t>
  </si>
  <si>
    <t>Giá đất cơ sở sản xuất phi nông nghiệp</t>
  </si>
  <si>
    <t>BẢNG 38.3: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</si>
</sst>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9"/>
  <sheetViews>
    <sheetView tabSelected="1" view="pageBreakPreview" zoomScaleNormal="100" zoomScaleSheetLayoutView="100" workbookViewId="0">
      <selection activeCell="E7" sqref="E7:H7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8" t="s">
        <v>29</v>
      </c>
      <c r="B4" s="38"/>
      <c r="C4" s="38"/>
      <c r="D4" s="38"/>
      <c r="E4" s="38"/>
      <c r="F4" s="38"/>
      <c r="G4" s="38"/>
      <c r="H4" s="38"/>
    </row>
    <row r="5" spans="1:8" ht="15.75" x14ac:dyDescent="0.25">
      <c r="A5" s="39" t="s">
        <v>18</v>
      </c>
      <c r="B5" s="39"/>
      <c r="C5" s="39"/>
      <c r="D5" s="39"/>
      <c r="E5" s="39"/>
      <c r="F5" s="39"/>
      <c r="G5" s="39"/>
      <c r="H5" s="39"/>
    </row>
    <row r="6" spans="1:8" ht="15.75" x14ac:dyDescent="0.25">
      <c r="A6" s="40" t="s">
        <v>4</v>
      </c>
      <c r="B6" s="40"/>
      <c r="C6" s="40"/>
      <c r="D6" s="40"/>
      <c r="E6" s="40"/>
      <c r="F6" s="40"/>
      <c r="G6" s="40"/>
      <c r="H6" s="40"/>
    </row>
    <row r="7" spans="1:8" ht="15.75" x14ac:dyDescent="0.25">
      <c r="A7" s="41" t="s">
        <v>0</v>
      </c>
      <c r="B7" s="41" t="s">
        <v>1</v>
      </c>
      <c r="C7" s="41" t="s">
        <v>2</v>
      </c>
      <c r="D7" s="41"/>
      <c r="E7" s="41" t="s">
        <v>17</v>
      </c>
      <c r="F7" s="41"/>
      <c r="G7" s="41"/>
      <c r="H7" s="41"/>
    </row>
    <row r="8" spans="1:8" ht="15.75" x14ac:dyDescent="0.25">
      <c r="A8" s="41"/>
      <c r="B8" s="4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7">
        <v>1</v>
      </c>
      <c r="B9" s="42" t="s">
        <v>32</v>
      </c>
      <c r="C9" s="42"/>
      <c r="D9" s="42"/>
      <c r="E9" s="14"/>
      <c r="F9" s="14"/>
      <c r="G9" s="14"/>
      <c r="H9" s="14"/>
    </row>
    <row r="10" spans="1:8" ht="31.5" x14ac:dyDescent="0.25">
      <c r="A10" s="4" t="s">
        <v>63</v>
      </c>
      <c r="B10" s="27" t="s">
        <v>33</v>
      </c>
      <c r="C10" s="35" t="s">
        <v>34</v>
      </c>
      <c r="D10" s="35"/>
      <c r="E10" s="6">
        <v>750000</v>
      </c>
      <c r="F10" s="15">
        <f t="shared" ref="F10" si="0">E10*0.6</f>
        <v>450000</v>
      </c>
      <c r="G10" s="15">
        <f t="shared" ref="G10" si="1">E10*0.4</f>
        <v>300000</v>
      </c>
      <c r="H10" s="15">
        <f t="shared" ref="H10" si="2">E10*0.2</f>
        <v>150000</v>
      </c>
    </row>
    <row r="11" spans="1:8" ht="47.25" x14ac:dyDescent="0.25">
      <c r="A11" s="4" t="s">
        <v>64</v>
      </c>
      <c r="B11" s="27" t="s">
        <v>35</v>
      </c>
      <c r="C11" s="27" t="s">
        <v>36</v>
      </c>
      <c r="D11" s="27" t="s">
        <v>37</v>
      </c>
      <c r="E11" s="6">
        <v>480000</v>
      </c>
      <c r="F11" s="15">
        <f t="shared" ref="F11:F21" si="3">E11*0.6</f>
        <v>288000</v>
      </c>
      <c r="G11" s="15">
        <f t="shared" ref="G11:G21" si="4">E11*0.4</f>
        <v>192000</v>
      </c>
      <c r="H11" s="15">
        <f t="shared" ref="H11:H21" si="5">E11*0.2</f>
        <v>96000</v>
      </c>
    </row>
    <row r="12" spans="1:8" ht="47.25" x14ac:dyDescent="0.25">
      <c r="A12" s="4" t="s">
        <v>65</v>
      </c>
      <c r="B12" s="27" t="s">
        <v>38</v>
      </c>
      <c r="C12" s="27" t="s">
        <v>39</v>
      </c>
      <c r="D12" s="27" t="s">
        <v>40</v>
      </c>
      <c r="E12" s="6">
        <v>490000</v>
      </c>
      <c r="F12" s="15">
        <f t="shared" si="3"/>
        <v>294000</v>
      </c>
      <c r="G12" s="15">
        <f t="shared" si="4"/>
        <v>196000</v>
      </c>
      <c r="H12" s="15">
        <f t="shared" si="5"/>
        <v>98000</v>
      </c>
    </row>
    <row r="13" spans="1:8" ht="31.5" x14ac:dyDescent="0.25">
      <c r="A13" s="4" t="s">
        <v>66</v>
      </c>
      <c r="B13" s="27" t="s">
        <v>41</v>
      </c>
      <c r="C13" s="35" t="s">
        <v>42</v>
      </c>
      <c r="D13" s="35"/>
      <c r="E13" s="6">
        <v>940000</v>
      </c>
      <c r="F13" s="15">
        <f t="shared" si="3"/>
        <v>564000</v>
      </c>
      <c r="G13" s="15">
        <f t="shared" si="4"/>
        <v>376000</v>
      </c>
      <c r="H13" s="15">
        <f t="shared" si="5"/>
        <v>188000</v>
      </c>
    </row>
    <row r="14" spans="1:8" ht="47.25" x14ac:dyDescent="0.25">
      <c r="A14" s="4" t="s">
        <v>67</v>
      </c>
      <c r="B14" s="27" t="s">
        <v>43</v>
      </c>
      <c r="C14" s="27" t="s">
        <v>44</v>
      </c>
      <c r="D14" s="27" t="s">
        <v>45</v>
      </c>
      <c r="E14" s="6">
        <v>800000</v>
      </c>
      <c r="F14" s="15">
        <f t="shared" si="3"/>
        <v>480000</v>
      </c>
      <c r="G14" s="15">
        <f t="shared" si="4"/>
        <v>320000</v>
      </c>
      <c r="H14" s="15">
        <f t="shared" si="5"/>
        <v>160000</v>
      </c>
    </row>
    <row r="15" spans="1:8" ht="15.75" x14ac:dyDescent="0.25">
      <c r="A15" s="7">
        <v>2</v>
      </c>
      <c r="B15" s="26" t="s">
        <v>61</v>
      </c>
      <c r="C15" s="27"/>
      <c r="D15" s="27"/>
      <c r="E15" s="28"/>
      <c r="F15" s="15"/>
      <c r="G15" s="15"/>
      <c r="H15" s="15"/>
    </row>
    <row r="16" spans="1:8" ht="47.25" x14ac:dyDescent="0.25">
      <c r="A16" s="4" t="s">
        <v>68</v>
      </c>
      <c r="B16" s="27" t="s">
        <v>46</v>
      </c>
      <c r="C16" s="27" t="s">
        <v>47</v>
      </c>
      <c r="D16" s="27" t="s">
        <v>48</v>
      </c>
      <c r="E16" s="6">
        <v>260000</v>
      </c>
      <c r="F16" s="15">
        <f t="shared" si="3"/>
        <v>156000</v>
      </c>
      <c r="G16" s="15">
        <f t="shared" si="4"/>
        <v>104000</v>
      </c>
      <c r="H16" s="15">
        <f t="shared" si="5"/>
        <v>52000</v>
      </c>
    </row>
    <row r="17" spans="1:8" ht="47.25" x14ac:dyDescent="0.25">
      <c r="A17" s="4" t="s">
        <v>69</v>
      </c>
      <c r="B17" s="29" t="s">
        <v>49</v>
      </c>
      <c r="C17" s="27" t="s">
        <v>50</v>
      </c>
      <c r="D17" s="27" t="s">
        <v>51</v>
      </c>
      <c r="E17" s="6">
        <v>260000</v>
      </c>
      <c r="F17" s="15">
        <f t="shared" si="3"/>
        <v>156000</v>
      </c>
      <c r="G17" s="15">
        <f t="shared" si="4"/>
        <v>104000</v>
      </c>
      <c r="H17" s="15">
        <f t="shared" si="5"/>
        <v>52000</v>
      </c>
    </row>
    <row r="18" spans="1:8" ht="31.5" x14ac:dyDescent="0.25">
      <c r="A18" s="4" t="s">
        <v>70</v>
      </c>
      <c r="B18" s="27" t="s">
        <v>52</v>
      </c>
      <c r="C18" s="27" t="s">
        <v>53</v>
      </c>
      <c r="D18" s="27" t="s">
        <v>54</v>
      </c>
      <c r="E18" s="6">
        <v>210000</v>
      </c>
      <c r="F18" s="15">
        <f t="shared" si="3"/>
        <v>126000</v>
      </c>
      <c r="G18" s="15">
        <f t="shared" si="4"/>
        <v>84000</v>
      </c>
      <c r="H18" s="15">
        <f t="shared" si="5"/>
        <v>42000</v>
      </c>
    </row>
    <row r="19" spans="1:8" ht="15.75" x14ac:dyDescent="0.25">
      <c r="A19" s="7">
        <v>3</v>
      </c>
      <c r="B19" s="26" t="s">
        <v>62</v>
      </c>
      <c r="C19" s="27"/>
      <c r="D19" s="27"/>
      <c r="E19" s="28"/>
      <c r="F19" s="15"/>
      <c r="G19" s="15"/>
      <c r="H19" s="15"/>
    </row>
    <row r="20" spans="1:8" ht="47.25" x14ac:dyDescent="0.25">
      <c r="A20" s="4" t="s">
        <v>71</v>
      </c>
      <c r="B20" s="27" t="s">
        <v>55</v>
      </c>
      <c r="C20" s="27" t="s">
        <v>56</v>
      </c>
      <c r="D20" s="27" t="s">
        <v>51</v>
      </c>
      <c r="E20" s="6">
        <v>260000</v>
      </c>
      <c r="F20" s="15">
        <f t="shared" ref="F20" si="6">E20*0.6</f>
        <v>156000</v>
      </c>
      <c r="G20" s="15">
        <f t="shared" ref="G20" si="7">E20*0.4</f>
        <v>104000</v>
      </c>
      <c r="H20" s="15">
        <f t="shared" ref="H20" si="8">E20*0.2</f>
        <v>52000</v>
      </c>
    </row>
    <row r="21" spans="1:8" ht="31.5" x14ac:dyDescent="0.25">
      <c r="A21" s="4" t="s">
        <v>72</v>
      </c>
      <c r="B21" s="27" t="s">
        <v>57</v>
      </c>
      <c r="C21" s="27" t="s">
        <v>58</v>
      </c>
      <c r="D21" s="27" t="s">
        <v>59</v>
      </c>
      <c r="E21" s="6">
        <v>270000</v>
      </c>
      <c r="F21" s="15">
        <f t="shared" si="3"/>
        <v>162000</v>
      </c>
      <c r="G21" s="15">
        <f t="shared" si="4"/>
        <v>108000</v>
      </c>
      <c r="H21" s="15">
        <f t="shared" si="5"/>
        <v>54000</v>
      </c>
    </row>
    <row r="22" spans="1:8" ht="15.75" x14ac:dyDescent="0.25">
      <c r="A22" s="34" t="s">
        <v>20</v>
      </c>
      <c r="B22" s="34"/>
      <c r="C22" s="34"/>
      <c r="D22" s="34"/>
      <c r="E22" s="34"/>
      <c r="F22" s="34"/>
      <c r="G22" s="34"/>
      <c r="H22" s="34"/>
    </row>
    <row r="23" spans="1:8" ht="15.75" x14ac:dyDescent="0.25">
      <c r="A23" s="33" t="s">
        <v>7</v>
      </c>
      <c r="B23" s="33"/>
      <c r="C23" s="33"/>
      <c r="D23" s="33"/>
      <c r="E23" s="33"/>
      <c r="F23" s="33"/>
      <c r="G23" s="33"/>
      <c r="H23" s="33"/>
    </row>
    <row r="24" spans="1:8" ht="31.5" x14ac:dyDescent="0.25">
      <c r="A24" s="4">
        <v>1</v>
      </c>
      <c r="B24" s="30" t="s">
        <v>73</v>
      </c>
      <c r="C24" s="31"/>
      <c r="D24" s="31"/>
      <c r="E24" s="6">
        <v>140000</v>
      </c>
      <c r="F24" s="15"/>
      <c r="G24" s="15"/>
      <c r="H24" s="15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</sheetData>
  <mergeCells count="14">
    <mergeCell ref="A23:H23"/>
    <mergeCell ref="A22:H22"/>
    <mergeCell ref="C13:D13"/>
    <mergeCell ref="A2:B2"/>
    <mergeCell ref="G2:H2"/>
    <mergeCell ref="A4:H4"/>
    <mergeCell ref="A5:H5"/>
    <mergeCell ref="A6:H6"/>
    <mergeCell ref="C10:D10"/>
    <mergeCell ref="A7:A8"/>
    <mergeCell ref="B7:B8"/>
    <mergeCell ref="C7:D7"/>
    <mergeCell ref="E7:H7"/>
    <mergeCell ref="B9:D9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9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3" t="s">
        <v>30</v>
      </c>
      <c r="B4" s="43"/>
      <c r="C4" s="43"/>
      <c r="D4" s="43"/>
      <c r="E4" s="43"/>
      <c r="F4" s="43"/>
      <c r="G4" s="43"/>
      <c r="H4" s="43"/>
    </row>
    <row r="5" spans="1:8" ht="15.75" x14ac:dyDescent="0.25">
      <c r="A5" s="44" t="s">
        <v>18</v>
      </c>
      <c r="B5" s="44"/>
      <c r="C5" s="44"/>
      <c r="D5" s="44"/>
      <c r="E5" s="44"/>
      <c r="F5" s="44"/>
      <c r="G5" s="44"/>
      <c r="H5" s="44"/>
    </row>
    <row r="6" spans="1:8" ht="15.75" x14ac:dyDescent="0.25">
      <c r="A6" s="45" t="s">
        <v>4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1" t="s">
        <v>0</v>
      </c>
      <c r="B7" s="41" t="s">
        <v>1</v>
      </c>
      <c r="C7" s="41" t="s">
        <v>2</v>
      </c>
      <c r="D7" s="41"/>
      <c r="E7" s="41" t="s">
        <v>74</v>
      </c>
      <c r="F7" s="41"/>
      <c r="G7" s="41"/>
      <c r="H7" s="41"/>
    </row>
    <row r="8" spans="1:8" ht="15.75" x14ac:dyDescent="0.25">
      <c r="A8" s="41"/>
      <c r="B8" s="4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75" x14ac:dyDescent="0.25">
      <c r="A9" s="7">
        <v>1</v>
      </c>
      <c r="B9" s="42" t="s">
        <v>32</v>
      </c>
      <c r="C9" s="42"/>
      <c r="D9" s="42"/>
      <c r="E9" s="4"/>
      <c r="F9" s="4"/>
      <c r="G9" s="4"/>
      <c r="H9" s="4"/>
    </row>
    <row r="10" spans="1:8" ht="31.5" x14ac:dyDescent="0.25">
      <c r="A10" s="4" t="s">
        <v>63</v>
      </c>
      <c r="B10" s="27" t="s">
        <v>33</v>
      </c>
      <c r="C10" s="35" t="s">
        <v>34</v>
      </c>
      <c r="D10" s="35"/>
      <c r="E10" s="6">
        <f>'38.1. Đất ở tại nông thôn'!E10*0.8</f>
        <v>600000</v>
      </c>
      <c r="F10" s="15">
        <f t="shared" ref="F10" si="0">E10*0.6</f>
        <v>360000</v>
      </c>
      <c r="G10" s="15">
        <f t="shared" ref="G10" si="1">E10*0.4</f>
        <v>240000</v>
      </c>
      <c r="H10" s="15">
        <f t="shared" ref="H10" si="2">E10*0.2</f>
        <v>120000</v>
      </c>
    </row>
    <row r="11" spans="1:8" ht="47.25" x14ac:dyDescent="0.25">
      <c r="A11" s="4" t="s">
        <v>64</v>
      </c>
      <c r="B11" s="27" t="s">
        <v>35</v>
      </c>
      <c r="C11" s="27" t="s">
        <v>36</v>
      </c>
      <c r="D11" s="27" t="s">
        <v>37</v>
      </c>
      <c r="E11" s="6">
        <f>'38.1. Đất ở tại nông thôn'!E11*0.8</f>
        <v>384000</v>
      </c>
      <c r="F11" s="15">
        <f t="shared" ref="F11:F21" si="3">E11*0.6</f>
        <v>230400</v>
      </c>
      <c r="G11" s="15">
        <f t="shared" ref="G11:G21" si="4">E11*0.4</f>
        <v>153600</v>
      </c>
      <c r="H11" s="15">
        <f t="shared" ref="H11:H21" si="5">E11*0.2</f>
        <v>76800</v>
      </c>
    </row>
    <row r="12" spans="1:8" ht="47.25" x14ac:dyDescent="0.25">
      <c r="A12" s="4" t="s">
        <v>65</v>
      </c>
      <c r="B12" s="27" t="s">
        <v>38</v>
      </c>
      <c r="C12" s="27" t="s">
        <v>39</v>
      </c>
      <c r="D12" s="27" t="s">
        <v>40</v>
      </c>
      <c r="E12" s="6">
        <f>'38.1. Đất ở tại nông thôn'!E12*0.8</f>
        <v>392000</v>
      </c>
      <c r="F12" s="15">
        <f t="shared" si="3"/>
        <v>235200</v>
      </c>
      <c r="G12" s="15">
        <f t="shared" si="4"/>
        <v>156800</v>
      </c>
      <c r="H12" s="15">
        <f t="shared" si="5"/>
        <v>78400</v>
      </c>
    </row>
    <row r="13" spans="1:8" ht="31.5" x14ac:dyDescent="0.25">
      <c r="A13" s="4" t="s">
        <v>66</v>
      </c>
      <c r="B13" s="27" t="s">
        <v>41</v>
      </c>
      <c r="C13" s="35" t="s">
        <v>42</v>
      </c>
      <c r="D13" s="35"/>
      <c r="E13" s="6">
        <f>'38.1. Đất ở tại nông thôn'!E13*0.8</f>
        <v>752000</v>
      </c>
      <c r="F13" s="15">
        <f t="shared" si="3"/>
        <v>451200</v>
      </c>
      <c r="G13" s="15">
        <f t="shared" si="4"/>
        <v>300800</v>
      </c>
      <c r="H13" s="15">
        <f t="shared" si="5"/>
        <v>150400</v>
      </c>
    </row>
    <row r="14" spans="1:8" ht="47.25" x14ac:dyDescent="0.25">
      <c r="A14" s="4" t="s">
        <v>67</v>
      </c>
      <c r="B14" s="27" t="s">
        <v>43</v>
      </c>
      <c r="C14" s="27" t="s">
        <v>44</v>
      </c>
      <c r="D14" s="27" t="s">
        <v>45</v>
      </c>
      <c r="E14" s="6">
        <f>'38.1. Đất ở tại nông thôn'!E14*0.8</f>
        <v>640000</v>
      </c>
      <c r="F14" s="15">
        <f t="shared" si="3"/>
        <v>384000</v>
      </c>
      <c r="G14" s="15">
        <f t="shared" si="4"/>
        <v>256000</v>
      </c>
      <c r="H14" s="15">
        <f t="shared" si="5"/>
        <v>128000</v>
      </c>
    </row>
    <row r="15" spans="1:8" ht="15.75" x14ac:dyDescent="0.25">
      <c r="A15" s="7">
        <v>2</v>
      </c>
      <c r="B15" s="26" t="s">
        <v>61</v>
      </c>
      <c r="C15" s="27"/>
      <c r="D15" s="27"/>
      <c r="E15" s="6"/>
      <c r="F15" s="15"/>
      <c r="G15" s="15"/>
      <c r="H15" s="15"/>
    </row>
    <row r="16" spans="1:8" ht="47.25" x14ac:dyDescent="0.25">
      <c r="A16" s="4" t="s">
        <v>68</v>
      </c>
      <c r="B16" s="27" t="s">
        <v>46</v>
      </c>
      <c r="C16" s="27" t="s">
        <v>47</v>
      </c>
      <c r="D16" s="27" t="s">
        <v>48</v>
      </c>
      <c r="E16" s="6">
        <f>'38.1. Đất ở tại nông thôn'!E16*0.8</f>
        <v>208000</v>
      </c>
      <c r="F16" s="15">
        <f t="shared" si="3"/>
        <v>124800</v>
      </c>
      <c r="G16" s="15">
        <f t="shared" si="4"/>
        <v>83200</v>
      </c>
      <c r="H16" s="15">
        <f t="shared" si="5"/>
        <v>41600</v>
      </c>
    </row>
    <row r="17" spans="1:8" ht="47.25" x14ac:dyDescent="0.25">
      <c r="A17" s="4" t="s">
        <v>69</v>
      </c>
      <c r="B17" s="29" t="s">
        <v>49</v>
      </c>
      <c r="C17" s="27" t="s">
        <v>50</v>
      </c>
      <c r="D17" s="27" t="s">
        <v>51</v>
      </c>
      <c r="E17" s="6">
        <f>'38.1. Đất ở tại nông thôn'!E17*0.8</f>
        <v>208000</v>
      </c>
      <c r="F17" s="15">
        <f t="shared" si="3"/>
        <v>124800</v>
      </c>
      <c r="G17" s="15">
        <f t="shared" si="4"/>
        <v>83200</v>
      </c>
      <c r="H17" s="15">
        <f t="shared" si="5"/>
        <v>41600</v>
      </c>
    </row>
    <row r="18" spans="1:8" ht="31.5" x14ac:dyDescent="0.25">
      <c r="A18" s="4" t="s">
        <v>70</v>
      </c>
      <c r="B18" s="27" t="s">
        <v>52</v>
      </c>
      <c r="C18" s="27" t="s">
        <v>53</v>
      </c>
      <c r="D18" s="27" t="s">
        <v>54</v>
      </c>
      <c r="E18" s="6">
        <f>'38.1. Đất ở tại nông thôn'!E18*0.8</f>
        <v>168000</v>
      </c>
      <c r="F18" s="15">
        <f t="shared" si="3"/>
        <v>100800</v>
      </c>
      <c r="G18" s="15">
        <f t="shared" si="4"/>
        <v>67200</v>
      </c>
      <c r="H18" s="15">
        <f t="shared" si="5"/>
        <v>33600</v>
      </c>
    </row>
    <row r="19" spans="1:8" ht="15.75" x14ac:dyDescent="0.25">
      <c r="A19" s="7">
        <v>3</v>
      </c>
      <c r="B19" s="26" t="s">
        <v>62</v>
      </c>
      <c r="C19" s="27"/>
      <c r="D19" s="27"/>
      <c r="E19" s="6"/>
      <c r="F19" s="15"/>
      <c r="G19" s="15"/>
      <c r="H19" s="15"/>
    </row>
    <row r="20" spans="1:8" ht="47.25" x14ac:dyDescent="0.25">
      <c r="A20" s="4" t="s">
        <v>71</v>
      </c>
      <c r="B20" s="27" t="s">
        <v>55</v>
      </c>
      <c r="C20" s="27" t="s">
        <v>56</v>
      </c>
      <c r="D20" s="27" t="s">
        <v>51</v>
      </c>
      <c r="E20" s="6">
        <f>'38.1. Đất ở tại nông thôn'!E20*0.8</f>
        <v>208000</v>
      </c>
      <c r="F20" s="15">
        <f t="shared" si="3"/>
        <v>124800</v>
      </c>
      <c r="G20" s="15">
        <f t="shared" si="4"/>
        <v>83200</v>
      </c>
      <c r="H20" s="15">
        <f t="shared" si="5"/>
        <v>41600</v>
      </c>
    </row>
    <row r="21" spans="1:8" ht="31.5" x14ac:dyDescent="0.25">
      <c r="A21" s="4" t="s">
        <v>72</v>
      </c>
      <c r="B21" s="27" t="s">
        <v>57</v>
      </c>
      <c r="C21" s="27" t="s">
        <v>58</v>
      </c>
      <c r="D21" s="27" t="s">
        <v>59</v>
      </c>
      <c r="E21" s="6">
        <f>'38.1. Đất ở tại nông thôn'!E21*0.8</f>
        <v>216000</v>
      </c>
      <c r="F21" s="15">
        <f t="shared" si="3"/>
        <v>129600</v>
      </c>
      <c r="G21" s="15">
        <f t="shared" si="4"/>
        <v>86400</v>
      </c>
      <c r="H21" s="15">
        <f t="shared" si="5"/>
        <v>43200</v>
      </c>
    </row>
    <row r="22" spans="1:8" ht="15.75" x14ac:dyDescent="0.25">
      <c r="A22" s="34" t="s">
        <v>20</v>
      </c>
      <c r="B22" s="34"/>
      <c r="C22" s="34"/>
      <c r="D22" s="34"/>
      <c r="E22" s="34"/>
      <c r="F22" s="34"/>
      <c r="G22" s="34"/>
      <c r="H22" s="34"/>
    </row>
    <row r="23" spans="1:8" ht="15.75" x14ac:dyDescent="0.25">
      <c r="A23" s="33" t="s">
        <v>7</v>
      </c>
      <c r="B23" s="33"/>
      <c r="C23" s="33"/>
      <c r="D23" s="33"/>
      <c r="E23" s="33"/>
      <c r="F23" s="33"/>
      <c r="G23" s="33"/>
      <c r="H23" s="33"/>
    </row>
    <row r="24" spans="1:8" ht="31.5" x14ac:dyDescent="0.25">
      <c r="A24" s="1">
        <v>1</v>
      </c>
      <c r="B24" s="30" t="s">
        <v>73</v>
      </c>
      <c r="C24" s="25"/>
      <c r="D24" s="25"/>
      <c r="E24" s="23">
        <f>+'38.1. Đất ở tại nông thôn'!E24*0.8</f>
        <v>112000</v>
      </c>
      <c r="F24" s="24"/>
      <c r="G24" s="24"/>
      <c r="H24" s="24"/>
    </row>
    <row r="25" spans="1:8" ht="62.25" customHeight="1" x14ac:dyDescent="0.25">
      <c r="A25" s="12"/>
      <c r="B25" s="12"/>
      <c r="C25" s="12" t="s">
        <v>26</v>
      </c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</sheetData>
  <mergeCells count="14">
    <mergeCell ref="A2:B2"/>
    <mergeCell ref="G2:H2"/>
    <mergeCell ref="A4:H4"/>
    <mergeCell ref="A5:H5"/>
    <mergeCell ref="A6:H6"/>
    <mergeCell ref="A23:H23"/>
    <mergeCell ref="A7:A8"/>
    <mergeCell ref="B7:B8"/>
    <mergeCell ref="C7:D7"/>
    <mergeCell ref="E7:H7"/>
    <mergeCell ref="A22:H22"/>
    <mergeCell ref="B9:D9"/>
    <mergeCell ref="C10:D10"/>
    <mergeCell ref="C13:D1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59"/>
  <sheetViews>
    <sheetView view="pageBreakPreview" zoomScaleNormal="100" zoomScaleSheetLayoutView="100" workbookViewId="0">
      <selection activeCell="E11" sqref="E11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36" t="s">
        <v>28</v>
      </c>
      <c r="B2" s="36"/>
      <c r="C2" s="12"/>
      <c r="D2" s="12"/>
      <c r="E2" s="13"/>
      <c r="F2" s="13"/>
      <c r="G2" s="37" t="s">
        <v>19</v>
      </c>
      <c r="H2" s="37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3" t="s">
        <v>76</v>
      </c>
      <c r="B4" s="43"/>
      <c r="C4" s="43"/>
      <c r="D4" s="43"/>
      <c r="E4" s="43"/>
      <c r="F4" s="43"/>
      <c r="G4" s="43"/>
      <c r="H4" s="43"/>
    </row>
    <row r="5" spans="1:9" ht="15.75" x14ac:dyDescent="0.25">
      <c r="A5" s="44" t="s">
        <v>18</v>
      </c>
      <c r="B5" s="44"/>
      <c r="C5" s="44"/>
      <c r="D5" s="44"/>
      <c r="E5" s="44"/>
      <c r="F5" s="44"/>
      <c r="G5" s="44"/>
      <c r="H5" s="44"/>
    </row>
    <row r="6" spans="1:9" ht="15.75" x14ac:dyDescent="0.25">
      <c r="A6" s="45" t="s">
        <v>4</v>
      </c>
      <c r="B6" s="45"/>
      <c r="C6" s="45"/>
      <c r="D6" s="45"/>
      <c r="E6" s="45"/>
      <c r="F6" s="45"/>
      <c r="G6" s="45"/>
      <c r="H6" s="45"/>
    </row>
    <row r="7" spans="1:9" ht="15.75" x14ac:dyDescent="0.25">
      <c r="A7" s="41" t="s">
        <v>0</v>
      </c>
      <c r="B7" s="41" t="s">
        <v>1</v>
      </c>
      <c r="C7" s="41" t="s">
        <v>2</v>
      </c>
      <c r="D7" s="41"/>
      <c r="E7" s="41" t="s">
        <v>75</v>
      </c>
      <c r="F7" s="41"/>
      <c r="G7" s="41"/>
      <c r="H7" s="41"/>
    </row>
    <row r="8" spans="1:9" ht="15.75" x14ac:dyDescent="0.25">
      <c r="A8" s="41"/>
      <c r="B8" s="4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75" x14ac:dyDescent="0.25">
      <c r="A9" s="7">
        <v>1</v>
      </c>
      <c r="B9" s="42" t="s">
        <v>32</v>
      </c>
      <c r="C9" s="42"/>
      <c r="D9" s="42"/>
      <c r="E9" s="4"/>
      <c r="F9" s="4"/>
      <c r="G9" s="4"/>
      <c r="H9" s="4"/>
    </row>
    <row r="10" spans="1:9" ht="31.5" x14ac:dyDescent="0.25">
      <c r="A10" s="4" t="s">
        <v>63</v>
      </c>
      <c r="B10" s="27" t="s">
        <v>33</v>
      </c>
      <c r="C10" s="35" t="s">
        <v>34</v>
      </c>
      <c r="D10" s="35"/>
      <c r="E10" s="6">
        <f>'38.1. Đất ở tại nông thôn'!E10*0.7</f>
        <v>525000</v>
      </c>
      <c r="F10" s="15">
        <f t="shared" ref="F10" si="0">E10*0.6</f>
        <v>315000</v>
      </c>
      <c r="G10" s="15">
        <f t="shared" ref="G10" si="1">E10*0.4</f>
        <v>210000</v>
      </c>
      <c r="H10" s="15">
        <f t="shared" ref="H10" si="2">E10*0.2</f>
        <v>105000</v>
      </c>
    </row>
    <row r="11" spans="1:9" ht="47.25" x14ac:dyDescent="0.25">
      <c r="A11" s="4" t="s">
        <v>64</v>
      </c>
      <c r="B11" s="27" t="s">
        <v>35</v>
      </c>
      <c r="C11" s="27" t="s">
        <v>36</v>
      </c>
      <c r="D11" s="27" t="s">
        <v>37</v>
      </c>
      <c r="E11" s="6">
        <f>'38.1. Đất ở tại nông thôn'!E11*0.7</f>
        <v>336000</v>
      </c>
      <c r="F11" s="15">
        <f t="shared" ref="F11:F21" si="3">E11*0.6</f>
        <v>201600</v>
      </c>
      <c r="G11" s="15">
        <f t="shared" ref="G11:G21" si="4">E11*0.4</f>
        <v>134400</v>
      </c>
      <c r="H11" s="15">
        <f t="shared" ref="H11:H21" si="5">E11*0.2</f>
        <v>67200</v>
      </c>
    </row>
    <row r="12" spans="1:9" ht="47.25" x14ac:dyDescent="0.25">
      <c r="A12" s="4" t="s">
        <v>65</v>
      </c>
      <c r="B12" s="27" t="s">
        <v>38</v>
      </c>
      <c r="C12" s="27" t="s">
        <v>39</v>
      </c>
      <c r="D12" s="27" t="s">
        <v>40</v>
      </c>
      <c r="E12" s="6">
        <f>'38.1. Đất ở tại nông thôn'!E12*0.7</f>
        <v>343000</v>
      </c>
      <c r="F12" s="15">
        <f t="shared" si="3"/>
        <v>205800</v>
      </c>
      <c r="G12" s="15">
        <f t="shared" si="4"/>
        <v>137200</v>
      </c>
      <c r="H12" s="15">
        <f t="shared" si="5"/>
        <v>68600</v>
      </c>
    </row>
    <row r="13" spans="1:9" ht="31.5" x14ac:dyDescent="0.25">
      <c r="A13" s="4" t="s">
        <v>66</v>
      </c>
      <c r="B13" s="27" t="s">
        <v>41</v>
      </c>
      <c r="C13" s="35" t="s">
        <v>42</v>
      </c>
      <c r="D13" s="35"/>
      <c r="E13" s="6">
        <f>'38.1. Đất ở tại nông thôn'!E13*0.7</f>
        <v>658000</v>
      </c>
      <c r="F13" s="15">
        <f t="shared" si="3"/>
        <v>394800</v>
      </c>
      <c r="G13" s="15">
        <f t="shared" si="4"/>
        <v>263200</v>
      </c>
      <c r="H13" s="15">
        <f t="shared" si="5"/>
        <v>131600</v>
      </c>
    </row>
    <row r="14" spans="1:9" ht="47.25" x14ac:dyDescent="0.25">
      <c r="A14" s="4" t="s">
        <v>67</v>
      </c>
      <c r="B14" s="27" t="s">
        <v>43</v>
      </c>
      <c r="C14" s="27" t="s">
        <v>44</v>
      </c>
      <c r="D14" s="27" t="s">
        <v>45</v>
      </c>
      <c r="E14" s="6">
        <f>'38.1. Đất ở tại nông thôn'!E14*0.7</f>
        <v>560000</v>
      </c>
      <c r="F14" s="15">
        <f t="shared" si="3"/>
        <v>336000</v>
      </c>
      <c r="G14" s="15">
        <f t="shared" si="4"/>
        <v>224000</v>
      </c>
      <c r="H14" s="15">
        <f t="shared" si="5"/>
        <v>112000</v>
      </c>
    </row>
    <row r="15" spans="1:9" ht="15.75" x14ac:dyDescent="0.25">
      <c r="A15" s="7">
        <v>2</v>
      </c>
      <c r="B15" s="26" t="s">
        <v>61</v>
      </c>
      <c r="C15" s="27"/>
      <c r="D15" s="27"/>
      <c r="E15" s="6"/>
      <c r="F15" s="15"/>
      <c r="G15" s="15"/>
      <c r="H15" s="15"/>
    </row>
    <row r="16" spans="1:9" ht="47.25" x14ac:dyDescent="0.25">
      <c r="A16" s="4" t="s">
        <v>68</v>
      </c>
      <c r="B16" s="27" t="s">
        <v>46</v>
      </c>
      <c r="C16" s="27" t="s">
        <v>47</v>
      </c>
      <c r="D16" s="27" t="s">
        <v>48</v>
      </c>
      <c r="E16" s="6">
        <f>'38.1. Đất ở tại nông thôn'!E16*0.7</f>
        <v>182000</v>
      </c>
      <c r="F16" s="15">
        <f t="shared" si="3"/>
        <v>109200</v>
      </c>
      <c r="G16" s="15">
        <f t="shared" si="4"/>
        <v>72800</v>
      </c>
      <c r="H16" s="15">
        <f t="shared" si="5"/>
        <v>36400</v>
      </c>
    </row>
    <row r="17" spans="1:8" ht="47.25" x14ac:dyDescent="0.25">
      <c r="A17" s="4" t="s">
        <v>69</v>
      </c>
      <c r="B17" s="29" t="s">
        <v>49</v>
      </c>
      <c r="C17" s="27" t="s">
        <v>50</v>
      </c>
      <c r="D17" s="27" t="s">
        <v>51</v>
      </c>
      <c r="E17" s="6">
        <f>'38.1. Đất ở tại nông thôn'!E17*0.7</f>
        <v>182000</v>
      </c>
      <c r="F17" s="15">
        <f t="shared" si="3"/>
        <v>109200</v>
      </c>
      <c r="G17" s="15">
        <f t="shared" si="4"/>
        <v>72800</v>
      </c>
      <c r="H17" s="15">
        <f t="shared" si="5"/>
        <v>36400</v>
      </c>
    </row>
    <row r="18" spans="1:8" ht="31.5" x14ac:dyDescent="0.25">
      <c r="A18" s="4" t="s">
        <v>70</v>
      </c>
      <c r="B18" s="27" t="s">
        <v>52</v>
      </c>
      <c r="C18" s="27" t="s">
        <v>53</v>
      </c>
      <c r="D18" s="27" t="s">
        <v>54</v>
      </c>
      <c r="E18" s="6">
        <f>'38.1. Đất ở tại nông thôn'!E18*0.7</f>
        <v>147000</v>
      </c>
      <c r="F18" s="15">
        <f t="shared" si="3"/>
        <v>88200</v>
      </c>
      <c r="G18" s="15">
        <f t="shared" si="4"/>
        <v>58800</v>
      </c>
      <c r="H18" s="15">
        <f t="shared" si="5"/>
        <v>29400</v>
      </c>
    </row>
    <row r="19" spans="1:8" ht="15.75" x14ac:dyDescent="0.25">
      <c r="A19" s="7">
        <v>3</v>
      </c>
      <c r="B19" s="26" t="s">
        <v>62</v>
      </c>
      <c r="C19" s="27"/>
      <c r="D19" s="27"/>
      <c r="E19" s="6"/>
      <c r="F19" s="15"/>
      <c r="G19" s="15"/>
      <c r="H19" s="15"/>
    </row>
    <row r="20" spans="1:8" ht="47.25" x14ac:dyDescent="0.25">
      <c r="A20" s="4" t="s">
        <v>71</v>
      </c>
      <c r="B20" s="27" t="s">
        <v>55</v>
      </c>
      <c r="C20" s="27" t="s">
        <v>56</v>
      </c>
      <c r="D20" s="27" t="s">
        <v>51</v>
      </c>
      <c r="E20" s="6">
        <f>'38.1. Đất ở tại nông thôn'!E20*0.7</f>
        <v>182000</v>
      </c>
      <c r="F20" s="15">
        <f t="shared" si="3"/>
        <v>109200</v>
      </c>
      <c r="G20" s="15">
        <f t="shared" si="4"/>
        <v>72800</v>
      </c>
      <c r="H20" s="15">
        <f t="shared" si="5"/>
        <v>36400</v>
      </c>
    </row>
    <row r="21" spans="1:8" ht="31.5" x14ac:dyDescent="0.25">
      <c r="A21" s="4" t="s">
        <v>72</v>
      </c>
      <c r="B21" s="27" t="s">
        <v>57</v>
      </c>
      <c r="C21" s="27" t="s">
        <v>58</v>
      </c>
      <c r="D21" s="27" t="s">
        <v>59</v>
      </c>
      <c r="E21" s="6">
        <f>'38.1. Đất ở tại nông thôn'!E21*0.7</f>
        <v>189000</v>
      </c>
      <c r="F21" s="15">
        <f t="shared" si="3"/>
        <v>113400</v>
      </c>
      <c r="G21" s="15">
        <f t="shared" si="4"/>
        <v>75600</v>
      </c>
      <c r="H21" s="15">
        <f t="shared" si="5"/>
        <v>37800</v>
      </c>
    </row>
    <row r="22" spans="1:8" ht="15.75" x14ac:dyDescent="0.25">
      <c r="A22" s="34" t="s">
        <v>20</v>
      </c>
      <c r="B22" s="34"/>
      <c r="C22" s="34"/>
      <c r="D22" s="34"/>
      <c r="E22" s="34"/>
      <c r="F22" s="34"/>
      <c r="G22" s="34"/>
      <c r="H22" s="34"/>
    </row>
    <row r="23" spans="1:8" ht="15.75" x14ac:dyDescent="0.25">
      <c r="A23" s="33" t="s">
        <v>7</v>
      </c>
      <c r="B23" s="33"/>
      <c r="C23" s="33"/>
      <c r="D23" s="33"/>
      <c r="E23" s="33"/>
      <c r="F23" s="33"/>
      <c r="G23" s="33"/>
      <c r="H23" s="33"/>
    </row>
    <row r="24" spans="1:8" ht="31.5" x14ac:dyDescent="0.25">
      <c r="A24" s="1">
        <v>1</v>
      </c>
      <c r="B24" s="30" t="s">
        <v>73</v>
      </c>
      <c r="C24" s="25"/>
      <c r="D24" s="25"/>
      <c r="E24" s="23">
        <f>+'38.1. Đất ở tại nông thôn'!E24*0.7</f>
        <v>98000</v>
      </c>
      <c r="F24" s="24"/>
      <c r="G24" s="24"/>
      <c r="H24" s="24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</sheetData>
  <mergeCells count="14">
    <mergeCell ref="A23:H23"/>
    <mergeCell ref="C13:D13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B9:D9"/>
    <mergeCell ref="C10:D10"/>
    <mergeCell ref="A22:H22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A7" sqref="A7:E7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36" t="s">
        <v>28</v>
      </c>
      <c r="B2" s="36"/>
      <c r="C2" s="8"/>
      <c r="D2" s="8"/>
      <c r="E2" s="22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38" t="s">
        <v>31</v>
      </c>
      <c r="B4" s="38"/>
      <c r="C4" s="38"/>
      <c r="D4" s="38"/>
      <c r="E4" s="38"/>
    </row>
    <row r="5" spans="1:8" s="3" customFormat="1" ht="15.6" customHeight="1" x14ac:dyDescent="0.25">
      <c r="A5" s="44" t="s">
        <v>18</v>
      </c>
      <c r="B5" s="44"/>
      <c r="C5" s="44"/>
      <c r="D5" s="44"/>
      <c r="E5" s="44"/>
      <c r="F5" s="32"/>
      <c r="G5" s="32"/>
      <c r="H5" s="32"/>
    </row>
    <row r="6" spans="1:8" x14ac:dyDescent="0.25">
      <c r="A6" s="46" t="s">
        <v>24</v>
      </c>
      <c r="B6" s="46"/>
      <c r="C6" s="46"/>
      <c r="D6" s="46"/>
      <c r="E6" s="46"/>
    </row>
    <row r="7" spans="1:8" x14ac:dyDescent="0.25">
      <c r="A7" s="46" t="s">
        <v>11</v>
      </c>
      <c r="B7" s="46"/>
      <c r="C7" s="46"/>
      <c r="D7" s="46"/>
      <c r="E7" s="46"/>
    </row>
    <row r="8" spans="1:8" x14ac:dyDescent="0.25">
      <c r="A8" s="40" t="s">
        <v>16</v>
      </c>
      <c r="B8" s="40"/>
      <c r="C8" s="40"/>
      <c r="D8" s="40"/>
      <c r="E8" s="40"/>
    </row>
    <row r="9" spans="1:8" x14ac:dyDescent="0.25">
      <c r="A9" s="47" t="s">
        <v>12</v>
      </c>
      <c r="B9" s="47" t="s">
        <v>22</v>
      </c>
      <c r="C9" s="49" t="s">
        <v>21</v>
      </c>
      <c r="D9" s="49"/>
      <c r="E9" s="49"/>
    </row>
    <row r="10" spans="1:8" x14ac:dyDescent="0.25">
      <c r="A10" s="48"/>
      <c r="B10" s="48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20" t="s">
        <v>60</v>
      </c>
      <c r="C11" s="19">
        <v>51000</v>
      </c>
      <c r="D11" s="19">
        <v>46000</v>
      </c>
      <c r="E11" s="19">
        <v>41000</v>
      </c>
    </row>
    <row r="12" spans="1:8" x14ac:dyDescent="0.25">
      <c r="A12" s="1">
        <f t="shared" ref="A12:A13" si="0">MAX(A11)+1</f>
        <v>2</v>
      </c>
      <c r="B12" s="20" t="s">
        <v>61</v>
      </c>
      <c r="C12" s="19">
        <v>51000</v>
      </c>
      <c r="D12" s="19">
        <v>46000</v>
      </c>
      <c r="E12" s="19">
        <v>41000</v>
      </c>
    </row>
    <row r="13" spans="1:8" x14ac:dyDescent="0.25">
      <c r="A13" s="1">
        <f t="shared" si="0"/>
        <v>3</v>
      </c>
      <c r="B13" s="20" t="s">
        <v>62</v>
      </c>
      <c r="C13" s="19">
        <v>51000</v>
      </c>
      <c r="D13" s="19">
        <v>46000</v>
      </c>
      <c r="E13" s="19">
        <v>41000</v>
      </c>
    </row>
    <row r="14" spans="1:8" x14ac:dyDescent="0.25">
      <c r="A14" s="21"/>
      <c r="B14" s="21"/>
      <c r="C14" s="21"/>
      <c r="D14" s="21"/>
      <c r="E14" s="21"/>
    </row>
    <row r="15" spans="1:8" x14ac:dyDescent="0.25">
      <c r="A15" s="46" t="s">
        <v>25</v>
      </c>
      <c r="B15" s="46"/>
      <c r="C15" s="46"/>
      <c r="D15" s="46"/>
      <c r="E15" s="46"/>
    </row>
    <row r="16" spans="1:8" x14ac:dyDescent="0.25">
      <c r="A16" s="40" t="s">
        <v>16</v>
      </c>
      <c r="B16" s="40"/>
      <c r="C16" s="40"/>
      <c r="D16" s="40"/>
      <c r="E16" s="40"/>
    </row>
    <row r="17" spans="1:5" x14ac:dyDescent="0.25">
      <c r="A17" s="47" t="s">
        <v>12</v>
      </c>
      <c r="B17" s="47" t="s">
        <v>22</v>
      </c>
      <c r="C17" s="49" t="s">
        <v>21</v>
      </c>
      <c r="D17" s="49"/>
      <c r="E17" s="49"/>
    </row>
    <row r="18" spans="1:5" x14ac:dyDescent="0.25">
      <c r="A18" s="48"/>
      <c r="B18" s="48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20" t="str">
        <f>B11</f>
        <v>Xã Nam Quan cũ</v>
      </c>
      <c r="C19" s="19">
        <v>45000</v>
      </c>
      <c r="D19" s="19">
        <v>41000</v>
      </c>
      <c r="E19" s="19">
        <v>36000</v>
      </c>
    </row>
    <row r="20" spans="1:5" x14ac:dyDescent="0.25">
      <c r="A20" s="1">
        <f t="shared" ref="A20:A21" si="1">MAX(A19)+1</f>
        <v>2</v>
      </c>
      <c r="B20" s="20" t="str">
        <f>B12</f>
        <v>Xã Ái Quốc cũ</v>
      </c>
      <c r="C20" s="19">
        <v>45000</v>
      </c>
      <c r="D20" s="19">
        <v>41000</v>
      </c>
      <c r="E20" s="19">
        <v>36000</v>
      </c>
    </row>
    <row r="21" spans="1:5" x14ac:dyDescent="0.25">
      <c r="A21" s="1">
        <f t="shared" si="1"/>
        <v>3</v>
      </c>
      <c r="B21" s="20" t="str">
        <f>B13</f>
        <v>Xã Xuân Dương cũ</v>
      </c>
      <c r="C21" s="19">
        <v>45000</v>
      </c>
      <c r="D21" s="19">
        <v>41000</v>
      </c>
      <c r="E21" s="19">
        <v>36000</v>
      </c>
    </row>
    <row r="22" spans="1:5" x14ac:dyDescent="0.25">
      <c r="A22" s="21"/>
      <c r="B22" s="21"/>
      <c r="C22" s="21"/>
      <c r="D22" s="21"/>
      <c r="E22" s="21"/>
    </row>
    <row r="23" spans="1:5" x14ac:dyDescent="0.25">
      <c r="A23" s="46" t="s">
        <v>13</v>
      </c>
      <c r="B23" s="46"/>
      <c r="C23" s="46"/>
      <c r="D23" s="46"/>
      <c r="E23" s="46"/>
    </row>
    <row r="24" spans="1:5" x14ac:dyDescent="0.25">
      <c r="A24" s="40" t="s">
        <v>16</v>
      </c>
      <c r="B24" s="40"/>
      <c r="C24" s="40"/>
      <c r="D24" s="40"/>
      <c r="E24" s="40"/>
    </row>
    <row r="25" spans="1:5" x14ac:dyDescent="0.25">
      <c r="A25" s="47" t="s">
        <v>12</v>
      </c>
      <c r="B25" s="47" t="s">
        <v>22</v>
      </c>
      <c r="C25" s="49" t="s">
        <v>21</v>
      </c>
      <c r="D25" s="49"/>
      <c r="E25" s="49"/>
    </row>
    <row r="26" spans="1:5" x14ac:dyDescent="0.25">
      <c r="A26" s="48"/>
      <c r="B26" s="48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20" t="str">
        <f>B11</f>
        <v>Xã Nam Quan cũ</v>
      </c>
      <c r="C27" s="19">
        <v>40000</v>
      </c>
      <c r="D27" s="19">
        <v>36000</v>
      </c>
      <c r="E27" s="19">
        <v>32000</v>
      </c>
    </row>
    <row r="28" spans="1:5" x14ac:dyDescent="0.25">
      <c r="A28" s="1">
        <f t="shared" ref="A28:A29" si="2">MAX(A27)+1</f>
        <v>2</v>
      </c>
      <c r="B28" s="20" t="str">
        <f>B12</f>
        <v>Xã Ái Quốc cũ</v>
      </c>
      <c r="C28" s="19">
        <v>40000</v>
      </c>
      <c r="D28" s="19">
        <v>36000</v>
      </c>
      <c r="E28" s="19">
        <v>32000</v>
      </c>
    </row>
    <row r="29" spans="1:5" x14ac:dyDescent="0.25">
      <c r="A29" s="1">
        <f t="shared" si="2"/>
        <v>3</v>
      </c>
      <c r="B29" s="20" t="str">
        <f>B13</f>
        <v>Xã Xuân Dương cũ</v>
      </c>
      <c r="C29" s="19">
        <v>40000</v>
      </c>
      <c r="D29" s="19">
        <v>36000</v>
      </c>
      <c r="E29" s="19">
        <v>32000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46" t="s">
        <v>14</v>
      </c>
      <c r="B31" s="46"/>
      <c r="C31" s="46"/>
      <c r="D31" s="46"/>
      <c r="E31" s="46"/>
    </row>
    <row r="32" spans="1:5" x14ac:dyDescent="0.25">
      <c r="A32" s="40" t="s">
        <v>16</v>
      </c>
      <c r="B32" s="40"/>
      <c r="C32" s="40"/>
      <c r="D32" s="40"/>
      <c r="E32" s="40"/>
    </row>
    <row r="33" spans="1:5" x14ac:dyDescent="0.25">
      <c r="A33" s="47" t="s">
        <v>12</v>
      </c>
      <c r="B33" s="47" t="s">
        <v>22</v>
      </c>
      <c r="C33" s="49" t="s">
        <v>21</v>
      </c>
      <c r="D33" s="49"/>
      <c r="E33" s="49"/>
    </row>
    <row r="34" spans="1:5" x14ac:dyDescent="0.25">
      <c r="A34" s="48"/>
      <c r="B34" s="48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20" t="str">
        <f>B11</f>
        <v>Xã Nam Quan cũ</v>
      </c>
      <c r="C35" s="19">
        <v>36000</v>
      </c>
      <c r="D35" s="19">
        <v>32000</v>
      </c>
      <c r="E35" s="19">
        <v>30000</v>
      </c>
    </row>
    <row r="36" spans="1:5" x14ac:dyDescent="0.25">
      <c r="A36" s="1">
        <f t="shared" ref="A36:A37" si="3">MAX(A35)+1</f>
        <v>2</v>
      </c>
      <c r="B36" s="20" t="str">
        <f>B12</f>
        <v>Xã Ái Quốc cũ</v>
      </c>
      <c r="C36" s="19">
        <v>36000</v>
      </c>
      <c r="D36" s="19">
        <v>32000</v>
      </c>
      <c r="E36" s="19">
        <v>30000</v>
      </c>
    </row>
    <row r="37" spans="1:5" x14ac:dyDescent="0.25">
      <c r="A37" s="1">
        <f t="shared" si="3"/>
        <v>3</v>
      </c>
      <c r="B37" s="20" t="str">
        <f>B13</f>
        <v>Xã Xuân Dương cũ</v>
      </c>
      <c r="C37" s="19">
        <v>36000</v>
      </c>
      <c r="D37" s="19">
        <v>32000</v>
      </c>
      <c r="E37" s="19">
        <v>30000</v>
      </c>
    </row>
    <row r="38" spans="1:5" x14ac:dyDescent="0.25">
      <c r="A38" s="21"/>
      <c r="B38" s="21"/>
      <c r="C38" s="21"/>
      <c r="D38" s="21"/>
      <c r="E38" s="21"/>
    </row>
    <row r="39" spans="1:5" x14ac:dyDescent="0.25">
      <c r="A39" s="46" t="s">
        <v>15</v>
      </c>
      <c r="B39" s="46"/>
      <c r="C39" s="46"/>
      <c r="D39" s="46"/>
      <c r="E39" s="46"/>
    </row>
    <row r="40" spans="1:5" x14ac:dyDescent="0.25">
      <c r="A40" s="53" t="s">
        <v>16</v>
      </c>
      <c r="B40" s="53"/>
      <c r="C40" s="53"/>
      <c r="D40" s="53"/>
      <c r="E40" s="53"/>
    </row>
    <row r="41" spans="1:5" ht="31.5" x14ac:dyDescent="0.25">
      <c r="A41" s="2" t="s">
        <v>12</v>
      </c>
      <c r="B41" s="17" t="s">
        <v>22</v>
      </c>
      <c r="C41" s="49" t="s">
        <v>21</v>
      </c>
      <c r="D41" s="49"/>
      <c r="E41" s="49"/>
    </row>
    <row r="42" spans="1:5" x14ac:dyDescent="0.25">
      <c r="A42" s="1">
        <f>MAX(A41)+1</f>
        <v>1</v>
      </c>
      <c r="B42" s="20" t="str">
        <f>B11</f>
        <v>Xã Nam Quan cũ</v>
      </c>
      <c r="C42" s="50">
        <v>6000</v>
      </c>
      <c r="D42" s="51"/>
      <c r="E42" s="52"/>
    </row>
    <row r="43" spans="1:5" x14ac:dyDescent="0.25">
      <c r="A43" s="1">
        <f t="shared" ref="A43" si="4">MAX(A42)+1</f>
        <v>2</v>
      </c>
      <c r="B43" s="20" t="str">
        <f>B12</f>
        <v>Xã Ái Quốc cũ</v>
      </c>
      <c r="C43" s="50">
        <v>6000</v>
      </c>
      <c r="D43" s="51"/>
      <c r="E43" s="52"/>
    </row>
    <row r="44" spans="1:5" x14ac:dyDescent="0.25">
      <c r="A44" s="1">
        <f>MAX(A42)+1</f>
        <v>2</v>
      </c>
      <c r="B44" s="20" t="str">
        <f>B13</f>
        <v>Xã Xuân Dương cũ</v>
      </c>
      <c r="C44" s="50">
        <v>6000</v>
      </c>
      <c r="D44" s="51"/>
      <c r="E44" s="52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38.1. Đất ở tại nông thôn</vt:lpstr>
      <vt:lpstr>38.2. Đất TMDV tại nông thôn</vt:lpstr>
      <vt:lpstr>38.3. Đất SXPNN tại nông thôn</vt:lpstr>
      <vt:lpstr>38.4. Đất NN</vt:lpstr>
      <vt:lpstr>'38.1. Đất ở tại nông thôn'!Print_Titles</vt:lpstr>
      <vt:lpstr>'38.2. Đất TMDV tại nông thôn'!Print_Titles</vt:lpstr>
      <vt:lpstr>'38.3. Đất SXPNN tại nông thôn'!Print_Titles</vt:lpstr>
      <vt:lpstr>'38.1. Đất ở tại nông thôn'!Vùng_In</vt:lpstr>
      <vt:lpstr>'38.2. Đất TMDV tại nông thôn'!Vùng_In</vt:lpstr>
      <vt:lpstr>'38.3. Đất SXPNN tại nông thôn'!Vùng_In</vt:lpstr>
      <vt:lpstr>'38.4.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2025-08-31T09:08:30Z</dcterms:modified>
</cp:coreProperties>
</file>